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PaperJSX"/>
  <sheets>
    <sheet name="Assumptions" sheetId="1" r:id="rId1"/>
    <sheet name="MRR Waterfall" sheetId="2" r:id="rId2"/>
    <sheet name="Quarterly Summary" sheetId="3" r:id="rId3"/>
  </sheets>
  <definedNames>
    <definedName name="_xlnm.Print_Area" localSheetId="0">Assumptions!$A$1:$D$11</definedName>
    <definedName name="_xlnm.Print_Area" localSheetId="1">'MRR Waterfall'!$A$1:$N$45</definedName>
    <definedName name="_xlnm.Print_Area" localSheetId="2">'Quarterly Summary'!$A$1:$E$9</definedName>
  </definedNames>
</workbook>
</file>

<file path=xl/sharedStrings.xml><?xml version="1.0" encoding="utf-8"?>
<sst xmlns="http://schemas.openxmlformats.org/spreadsheetml/2006/main" count="60" uniqueCount="59">
  <si>
    <t>FY2026 growth assumptions</t>
  </si>
  <si>
    <t>Locked at the January board meeting. Churn and expansion rates are trailing-6-month actuals from the billing system.</t>
  </si>
  <si>
    <t>Driver</t>
  </si>
  <si>
    <t>Value</t>
  </si>
  <si>
    <t>Basis</t>
  </si>
  <si>
    <t>Opening MRR, 1 Jan 2026</t>
  </si>
  <si>
    <t>December 2025 closing MRR per Stripe billing export</t>
  </si>
  <si>
    <t>New business MRR, January</t>
  </si>
  <si>
    <t>Weighted pipeline at 28% close rate</t>
  </si>
  <si>
    <t>New business growth, month over month</t>
  </si>
  <si>
    <t>Two AE starts in Q1, ramped by month 4</t>
  </si>
  <si>
    <t>Expansion (% of opening MRR)</t>
  </si>
  <si>
    <t>Seat growth plus tier upgrades, T6M actual 2.0–2.3%</t>
  </si>
  <si>
    <t>Contraction (% of opening MRR)</t>
  </si>
  <si>
    <t>Downgrades at renewal</t>
  </si>
  <si>
    <t>Gross churn (% of opening MRR)</t>
  </si>
  <si>
    <t>Logo churn concentrated in SMB tier</t>
  </si>
  <si>
    <t>Opening customer count</t>
  </si>
  <si>
    <t>Active subscriptions, 31 Dec 2025</t>
  </si>
  <si>
    <t>Relay CX — FY2026 ARR Model (MRR Waterfall)</t>
  </si>
  <si>
    <t>Monthly recurring revenue build, USD. Contraction and churn shown as negatives. Drivers on the Assumptions tab; do not hardcode over formulas.</t>
  </si>
  <si>
    <t/>
  </si>
  <si>
    <t>Jan-26</t>
  </si>
  <si>
    <t>Feb-26</t>
  </si>
  <si>
    <t>Mar-26</t>
  </si>
  <si>
    <t>Apr-26</t>
  </si>
  <si>
    <t>May-26</t>
  </si>
  <si>
    <t>Jun-26</t>
  </si>
  <si>
    <t>Jul-26</t>
  </si>
  <si>
    <t>Aug-26</t>
  </si>
  <si>
    <t>Sep-26</t>
  </si>
  <si>
    <t>Oct-26</t>
  </si>
  <si>
    <t>Nov-26</t>
  </si>
  <si>
    <t>Dec-26</t>
  </si>
  <si>
    <t>FY2026</t>
  </si>
  <si>
    <t>Opening MRR</t>
  </si>
  <si>
    <t xml:space="preserve">  New business MRR</t>
  </si>
  <si>
    <t xml:space="preserve">  Expansion MRR</t>
  </si>
  <si>
    <t xml:space="preserve">  Contraction MRR</t>
  </si>
  <si>
    <t xml:space="preserve">  Gross churn MRR</t>
  </si>
  <si>
    <t>Closing MRR</t>
  </si>
  <si>
    <t>Net new MRR</t>
  </si>
  <si>
    <t>Ending ARR (closing MRR × 12)</t>
  </si>
  <si>
    <t>Net revenue retention (monthly)</t>
  </si>
  <si>
    <t>Opening customers</t>
  </si>
  <si>
    <t xml:space="preserve">  New logos</t>
  </si>
  <si>
    <t xml:space="preserve">  Churned logos</t>
  </si>
  <si>
    <t>Closing customers</t>
  </si>
  <si>
    <t>ARPA (closing MRR / customers)</t>
  </si>
  <si>
    <t>Quarterly ARR summary</t>
  </si>
  <si>
    <t>Metric</t>
  </si>
  <si>
    <t>Q1 2026</t>
  </si>
  <si>
    <t>Q2 2026</t>
  </si>
  <si>
    <t>Q3 2026</t>
  </si>
  <si>
    <t>Q4 2026</t>
  </si>
  <si>
    <t>Ending ARR</t>
  </si>
  <si>
    <t>Net new MRR in quarter</t>
  </si>
  <si>
    <t>ARPA (monthly)</t>
  </si>
  <si>
    <t>Implied FY2026 ARR growth</t>
  </si>
</sst>
</file>

<file path=xl/styles.xml><?xml version="1.0" encoding="utf-8"?>
<styleSheet xmlns="http://schemas.openxmlformats.org/spreadsheetml/2006/main">
  <numFmts count="3">
    <numFmt numFmtId="164" formatCode="$#,##0"/>
    <numFmt numFmtId="165" formatCode="0.0%"/>
    <numFmt numFmtId="166" formatCode="#,##0;(#,##0)"/>
  </numFmts>
  <fonts count="8">
    <font>
      <sz val="11"/>
      <color theme="1"/>
      <name val="Calibri"/>
      <family val="2"/>
      <scheme val="minor"/>
    </font>
    <font>
      <b/>
      <sz val="14"/>
      <color rgb="FF12343B"/>
      <name val="Calibri"/>
    </font>
    <font>
      <i/>
      <sz val="9"/>
      <color rgb="FF6B7280"/>
      <name val="Calibri"/>
    </font>
    <font>
      <b/>
      <sz val="10"/>
      <color rgb="FFFFFFFF"/>
      <name val="Calibri"/>
    </font>
    <font>
      <sz val="10"/>
      <name val="Calibri"/>
    </font>
    <font>
      <b/>
      <sz val="11"/>
      <name val="Calibri"/>
    </font>
    <font>
      <sz val="11"/>
      <color rgb="FF9B2C2C"/>
      <name val="Calibri"/>
    </font>
    <font>
      <b/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2A6F77"/>
      </patternFill>
    </fill>
    <fill>
      <patternFill patternType="solid">
        <fgColor rgb="FFE9F2F1"/>
      </patternFill>
    </fill>
  </fills>
  <borders count="2">
    <border/>
    <border>
      <top style="thin">
        <color rgb="FF2A6F77"/>
      </top>
      <bottom style="double">
        <color rgb="FF2A6F77"/>
      </bottom>
    </border>
  </borders>
  <cellStyleXfs count="1">
    <xf numFmtId="0" fontId="0" fillId="0" borderId="0"/>
  </cellStyleXfs>
  <cellXfs count="16">
    <xf numFmtId="0" fontId="0" fillId="0" borderId="0"/>
    <xf numFmtId="0" fontId="1" fillId="0" borderId="0"/>
    <xf numFmtId="0" fontId="2" fillId="0" borderId="0"/>
    <xf numFmtId="0" fontId="3" fillId="2" borderId="0">
      <alignment horizontal="center"/>
    </xf>
    <xf numFmtId="0" fontId="4" fillId="0" borderId="0"/>
    <xf numFmtId="164" fontId="5" fillId="0" borderId="0">
      <alignment horizontal="right"/>
    </xf>
    <xf numFmtId="165" fontId="5" fillId="0" borderId="0">
      <alignment horizontal="right"/>
    </xf>
    <xf numFmtId="3" fontId="5" fillId="0" borderId="0">
      <alignment horizontal="right"/>
    </xf>
    <xf numFmtId="3" fontId="0" fillId="0" borderId="0"/>
    <xf numFmtId="0" fontId="4" fillId="0" borderId="0">
      <alignment indent="1"/>
    </xf>
    <xf numFmtId="166" fontId="6" fillId="0" borderId="0"/>
    <xf numFmtId="0" fontId="7" fillId="0" borderId="0"/>
    <xf numFmtId="3" fontId="5" fillId="3" borderId="1"/>
    <xf numFmtId="165" fontId="0" fillId="0" borderId="0"/>
    <xf numFmtId="3" fontId="5" fillId="0" borderId="0"/>
    <xf numFmtId="164" fontId="0" fillId="0" borderId="0"/>
  </cellXfs>
  <cellStyles count="1">
    <cellStyle name="Normal" xfId="0" builtinId="0"/>
  </cellStyles>
  <dxfs count="1">
    <dxf>
      <font>
        <b/>
        <sz val="11"/>
        <color rgb="FF9B2C2C"/>
        <name val="Calibri"/>
      </font>
    </dxf>
  </dxfs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t>Closing MRR by month, FY2026 ($)</a:t>
            </a:r>
          </a:p>
        </c:rich>
      </c:tx>
      <c:overlay val="0"/>
    </c:title>
    <c:autoTitleDeleted val="0"/>
    <c:plotArea>
      <c:layout/>
      <c:lineChart>
        <c:grouping val="standard"/>
        <c:ser>
          <c:idx val="0"/>
          <c:order val="0"/>
          <c:tx>
            <c:v>Closing MRR</c:v>
          </c:tx>
          <c:spPr>
            <a:solidFill>
              <a:schemeClr val="accent1"/>
            </a:solidFill>
          </c:spPr>
          <c:cat>
            <c:strRef>
              <c:f>'MRR Waterfall'!$B$3:$M$3</c:f>
            </c:strRef>
          </c:cat>
          <c:val>
            <c:numRef>
              <c:f>'MRR Waterfall'!$B$9:$M$9</c:f>
            </c:numRef>
          </c:val>
        </c:ser>
        <c:ser>
          <c:idx val="1"/>
          <c:order val="1"/>
          <c:tx>
            <c:v>  New business MRR</c:v>
          </c:tx>
          <c:spPr>
            <a:solidFill>
              <a:schemeClr val="accent2"/>
            </a:solidFill>
          </c:spPr>
          <c:cat>
            <c:strRef>
              <c:f>'MRR Waterfall'!$B$3:$M$3</c:f>
            </c:strRef>
          </c:cat>
          <c:val>
            <c:numRef>
              <c:f>'MRR Waterfall'!$B$5:$M$5</c:f>
            </c:numRef>
          </c:val>
        </c:ser>
        <c:axId val="111111111"/>
        <c:axId val="222222222"/>
      </c:lineChart>
      <c:catAx>
        <c:axId val="111111111"/>
        <c:scaling>
          <c:orientation val="minMax"/>
        </c:scaling>
        <c:delete val="0"/>
        <c:axPos val="b"/>
        <c:crossAx val="222222222"/>
      </c:catAx>
      <c:valAx>
        <c:axId val="222222222"/>
        <c:scaling>
          <c:orientation val="minMax"/>
        </c:scaling>
        <c:delete val="0"/>
        <c:axPos val="l"/>
        <c:crossAx val="111111111"/>
      </c:valAx>
    </c:plotArea>
    <c:legend>
      <c:legendPos val="b"/>
      <c:overlay val="0"/>
    </c:legend>
    <c:plotVisOnly val="1"/>
  </c:chart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0</xdr:col>
      <xdr:colOff>0</xdr:colOff>
      <xdr:row>29</xdr:row>
      <xdr:rowOff>0</xdr:rowOff>
    </xdr:from>
    <xdr:to>
      <xdr:col>8</xdr:col>
      <xdr:colOff>0</xdr:colOff>
      <xdr:row>44</xdr:row>
      <xdr:rowOff>0</xdr:rowOff>
    </xdr:to>
    <xdr:graphicFrame>
      <xdr:nvGraphicFramePr>
        <xdr:cNvPr id="2" name="Closing MRR by month, FY2026 ($)"/>
        <xdr:cNvGraphicFramePr/>
      </xdr:nvGraphicFramePr>
      <xdr:xfrm>
        <a:off x="0" y="0"/>
        <a:ext cx="4572000" cy="2857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9D18E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Malgun Gothic"/>
        <a:font script="Hans" typeface="DengXian Light"/>
        <a:font script="Hant" typeface="PMingLiU"/>
        <a:font script="Arab" typeface="Times New Roman"/>
        <a:font script="Hebr" typeface="Times New Roman"/>
        <a:font script="Thai" typeface="Angsana New"/>
        <a:font script="Deva" typeface="Mangal"/>
      </a:majorFont>
      <a:minorFont>
        <a:latin typeface="Calibri" panose="020F0502020204030204"/>
        <a:ea typeface=""/>
        <a:cs typeface=""/>
        <a:font script="Jpan" typeface="Yu Gothic"/>
        <a:font script="Hang" typeface="Malgun Gothic"/>
        <a:font script="Hans" typeface="DengXian"/>
        <a:font script="Hant" typeface="PMingLiU"/>
        <a:font script="Arab" typeface="Arial"/>
        <a:font script="Hebr" typeface="Arial"/>
        <a:font script="Thai" typeface="Cordia New"/>
        <a:font script="Deva" typeface="Mang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lumMod val="102000"/>
                <a:satMod val="130000"/>
              </a:schemeClr>
            </a:gs>
            <a:gs pos="100000">
              <a:schemeClr val="phClr">
                <a:shade val="90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"/>
  <sheetViews>
    <sheetView workbookViewId="0" tabSelected="1">
      <pane ySplit="4" topLeftCell="A5" activePane="bottomLeft" state="frozen"/>
      <selection pane="bottomLeft" activeCell="A5" sqref="A5"/>
    </sheetView>
  </sheetViews>
  <sheetFormatPr defaultRowHeight="23.381999999999998" defaultColWidth="8.43"/>
  <cols>
    <col min="1" max="1" width="4" customWidth="1"/>
    <col min="2" max="2" width="40" customWidth="1"/>
    <col min="3" max="3" width="12" customWidth="1"/>
    <col min="4" max="4" width="52" customWidth="1"/>
  </cols>
  <sheetData>
    <row r="1" ht="31.176" customHeight="1">
      <c r="B1" t="s" s="1">
        <v>0</v>
      </c>
    </row>
    <row r="2">
      <c r="B2" t="s" s="2">
        <v>1</v>
      </c>
    </row>
    <row r="4">
      <c r="B4" t="s" s="3">
        <v>2</v>
      </c>
      <c r="C4" t="s" s="3">
        <v>3</v>
      </c>
      <c r="D4" t="s" s="3">
        <v>4</v>
      </c>
    </row>
    <row r="5">
      <c r="B5" t="s" s="4">
        <v>5</v>
      </c>
      <c r="C5" s="5">
        <v>412000</v>
      </c>
      <c r="D5" t="s" s="2">
        <v>6</v>
      </c>
    </row>
    <row r="6">
      <c r="B6" t="s" s="4">
        <v>7</v>
      </c>
      <c r="C6" s="5">
        <v>28000</v>
      </c>
      <c r="D6" t="s" s="2">
        <v>8</v>
      </c>
    </row>
    <row r="7">
      <c r="B7" t="s" s="4">
        <v>9</v>
      </c>
      <c r="C7" s="6">
        <v>0.04</v>
      </c>
      <c r="D7" t="s" s="2">
        <v>10</v>
      </c>
    </row>
    <row r="8">
      <c r="B8" t="s" s="4">
        <v>11</v>
      </c>
      <c r="C8" s="6">
        <v>0.021</v>
      </c>
      <c r="D8" t="s" s="2">
        <v>12</v>
      </c>
    </row>
    <row r="9">
      <c r="B9" t="s" s="4">
        <v>13</v>
      </c>
      <c r="C9" s="6">
        <v>0.006</v>
      </c>
      <c r="D9" t="s" s="2">
        <v>14</v>
      </c>
    </row>
    <row r="10">
      <c r="B10" t="s" s="4">
        <v>15</v>
      </c>
      <c r="C10" s="6">
        <v>0.014</v>
      </c>
      <c r="D10" t="s" s="2">
        <v>16</v>
      </c>
    </row>
    <row r="11">
      <c r="B11" t="s" s="4">
        <v>17</v>
      </c>
      <c r="C11" s="7">
        <v>318</v>
      </c>
      <c r="D11" t="s" s="2">
        <v>18</v>
      </c>
    </row>
  </sheetData>
  <pageSetup paperSize="11" orientation="landscape" fitToWidth="1" fitToHeight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8"/>
  <sheetViews>
    <sheetView workbookViewId="0">
      <pane xSplit="1" ySplit="3" topLeftCell="B4" activePane="bottomRight" state="frozen"/>
      <selection pane="bottomRight" activeCell="B4" sqref="B4"/>
    </sheetView>
  </sheetViews>
  <sheetFormatPr defaultRowHeight="15" defaultColWidth="8.43"/>
  <cols>
    <col min="1" max="1" width="28" customWidth="1"/>
    <col min="2" max="13" width="8.5" customWidth="1"/>
    <col min="14" max="14" width="10" customWidth="1"/>
  </cols>
  <sheetData>
    <row r="1" ht="22" customHeight="1">
      <c r="A1" t="s" s="1">
        <v>19</v>
      </c>
    </row>
    <row r="2">
      <c r="A2" t="s" s="2">
        <v>20</v>
      </c>
    </row>
    <row r="3">
      <c r="A3" t="s" s="3">
        <v>21</v>
      </c>
      <c r="B3" t="s" s="3">
        <v>22</v>
      </c>
      <c r="C3" t="s" s="3">
        <v>23</v>
      </c>
      <c r="D3" t="s" s="3">
        <v>24</v>
      </c>
      <c r="E3" t="s" s="3">
        <v>25</v>
      </c>
      <c r="F3" t="s" s="3">
        <v>26</v>
      </c>
      <c r="G3" t="s" s="3">
        <v>27</v>
      </c>
      <c r="H3" t="s" s="3">
        <v>28</v>
      </c>
      <c r="I3" t="s" s="3">
        <v>29</v>
      </c>
      <c r="J3" t="s" s="3">
        <v>30</v>
      </c>
      <c r="K3" t="s" s="3">
        <v>31</v>
      </c>
      <c r="L3" t="s" s="3">
        <v>32</v>
      </c>
      <c r="M3" t="s" s="3">
        <v>33</v>
      </c>
      <c r="N3" t="s" s="3">
        <v>34</v>
      </c>
    </row>
    <row r="4">
      <c r="A4" t="s" s="4">
        <v>35</v>
      </c>
      <c r="B4" s="8">
        <f>Assumptions!$C$5</f>
      </c>
      <c r="C4" s="8">
        <f>B9</f>
      </c>
      <c r="D4" s="8">
        <f>C9</f>
      </c>
      <c r="E4" s="8">
        <f>D9</f>
      </c>
      <c r="F4" s="8">
        <f>E9</f>
      </c>
      <c r="G4" s="8">
        <f>F9</f>
      </c>
      <c r="H4" s="8">
        <f>G9</f>
      </c>
      <c r="I4" s="8">
        <f>H9</f>
      </c>
      <c r="J4" s="8">
        <f>I9</f>
      </c>
      <c r="K4" s="8">
        <f>J9</f>
      </c>
      <c r="L4" s="8">
        <f>K9</f>
      </c>
      <c r="M4" s="8">
        <f>L9</f>
      </c>
      <c r="N4" s="8">
        <f>B4</f>
      </c>
    </row>
    <row r="5">
      <c r="A5" t="s" s="9">
        <v>36</v>
      </c>
      <c r="B5" s="8">
        <f>Assumptions!$C$6</f>
      </c>
      <c r="C5" s="8">
        <f>ROUND(B5*(1+Assumptions!$C$7),0)</f>
      </c>
      <c r="D5" s="8">
        <f>ROUND(C5*(1+Assumptions!$C$7),0)</f>
      </c>
      <c r="E5" s="8">
        <f>ROUND(D5*(1+Assumptions!$C$7),0)</f>
      </c>
      <c r="F5" s="8">
        <f>ROUND(E5*(1+Assumptions!$C$7),0)</f>
      </c>
      <c r="G5" s="8">
        <f>ROUND(F5*(1+Assumptions!$C$7),0)</f>
      </c>
      <c r="H5" s="8">
        <f>ROUND(G5*(1+Assumptions!$C$7),0)</f>
      </c>
      <c r="I5" s="8">
        <f>ROUND(H5*(1+Assumptions!$C$7),0)</f>
      </c>
      <c r="J5" s="8">
        <f>ROUND(I5*(1+Assumptions!$C$7),0)</f>
      </c>
      <c r="K5" s="8">
        <f>ROUND(J5*(1+Assumptions!$C$7),0)</f>
      </c>
      <c r="L5" s="8">
        <f>ROUND(K5*(1+Assumptions!$C$7),0)</f>
      </c>
      <c r="M5" s="8">
        <f>ROUND(L5*(1+Assumptions!$C$7),0)</f>
      </c>
      <c r="N5" s="8">
        <f>SUM(B5:M5)</f>
      </c>
    </row>
    <row r="6">
      <c r="A6" t="s" s="9">
        <v>37</v>
      </c>
      <c r="B6" s="8">
        <f>ROUND(B4*Assumptions!$C$8,0)</f>
      </c>
      <c r="C6" s="8">
        <f>ROUND(C4*Assumptions!$C$8,0)</f>
      </c>
      <c r="D6" s="8">
        <f>ROUND(D4*Assumptions!$C$8,0)</f>
      </c>
      <c r="E6" s="8">
        <f>ROUND(E4*Assumptions!$C$8,0)</f>
      </c>
      <c r="F6" s="8">
        <f>ROUND(F4*Assumptions!$C$8,0)</f>
      </c>
      <c r="G6" s="8">
        <f>ROUND(G4*Assumptions!$C$8,0)</f>
      </c>
      <c r="H6" s="8">
        <f>ROUND(H4*Assumptions!$C$8,0)</f>
      </c>
      <c r="I6" s="8">
        <f>ROUND(I4*Assumptions!$C$8,0)</f>
      </c>
      <c r="J6" s="8">
        <f>ROUND(J4*Assumptions!$C$8,0)</f>
      </c>
      <c r="K6" s="8">
        <f>ROUND(K4*Assumptions!$C$8,0)</f>
      </c>
      <c r="L6" s="8">
        <f>ROUND(L4*Assumptions!$C$8,0)</f>
      </c>
      <c r="M6" s="8">
        <f>ROUND(M4*Assumptions!$C$8,0)</f>
      </c>
      <c r="N6" s="8">
        <f>SUM(B6:M6)</f>
      </c>
    </row>
    <row r="7">
      <c r="A7" t="s" s="9">
        <v>38</v>
      </c>
      <c r="B7" s="10">
        <f>-ROUND(B4*Assumptions!$C$9,0)</f>
      </c>
      <c r="C7" s="10">
        <f>-ROUND(C4*Assumptions!$C$9,0)</f>
      </c>
      <c r="D7" s="10">
        <f>-ROUND(D4*Assumptions!$C$9,0)</f>
      </c>
      <c r="E7" s="10">
        <f>-ROUND(E4*Assumptions!$C$9,0)</f>
      </c>
      <c r="F7" s="10">
        <f>-ROUND(F4*Assumptions!$C$9,0)</f>
      </c>
      <c r="G7" s="10">
        <f>-ROUND(G4*Assumptions!$C$9,0)</f>
      </c>
      <c r="H7" s="10">
        <f>-ROUND(H4*Assumptions!$C$9,0)</f>
      </c>
      <c r="I7" s="10">
        <f>-ROUND(I4*Assumptions!$C$9,0)</f>
      </c>
      <c r="J7" s="10">
        <f>-ROUND(J4*Assumptions!$C$9,0)</f>
      </c>
      <c r="K7" s="10">
        <f>-ROUND(K4*Assumptions!$C$9,0)</f>
      </c>
      <c r="L7" s="10">
        <f>-ROUND(L4*Assumptions!$C$9,0)</f>
      </c>
      <c r="M7" s="10">
        <f>-ROUND(M4*Assumptions!$C$9,0)</f>
      </c>
      <c r="N7" s="10">
        <f>SUM(B7:M7)</f>
      </c>
    </row>
    <row r="8">
      <c r="A8" t="s" s="9">
        <v>39</v>
      </c>
      <c r="B8" s="10">
        <f>-ROUND(B4*Assumptions!$C$10,0)</f>
      </c>
      <c r="C8" s="10">
        <f>-ROUND(C4*Assumptions!$C$10,0)</f>
      </c>
      <c r="D8" s="10">
        <f>-ROUND(D4*Assumptions!$C$10,0)</f>
      </c>
      <c r="E8" s="10">
        <f>-ROUND(E4*Assumptions!$C$10,0)</f>
      </c>
      <c r="F8" s="10">
        <f>-ROUND(F4*Assumptions!$C$10,0)</f>
      </c>
      <c r="G8" s="10">
        <f>-ROUND(G4*Assumptions!$C$10,0)</f>
      </c>
      <c r="H8" s="10">
        <f>-ROUND(H4*Assumptions!$C$10,0)</f>
      </c>
      <c r="I8" s="10">
        <f>-ROUND(I4*Assumptions!$C$10,0)</f>
      </c>
      <c r="J8" s="10">
        <f>-ROUND(J4*Assumptions!$C$10,0)</f>
      </c>
      <c r="K8" s="10">
        <f>-ROUND(K4*Assumptions!$C$10,0)</f>
      </c>
      <c r="L8" s="10">
        <f>-ROUND(L4*Assumptions!$C$10,0)</f>
      </c>
      <c r="M8" s="10">
        <f>-ROUND(M4*Assumptions!$C$10,0)</f>
      </c>
      <c r="N8" s="10">
        <f>SUM(B8:M8)</f>
      </c>
    </row>
    <row r="9">
      <c r="A9" t="s" s="11">
        <v>40</v>
      </c>
      <c r="B9" s="12">
        <f>SUM(B4:B8)</f>
      </c>
      <c r="C9" s="12">
        <f>SUM(C4:C8)</f>
      </c>
      <c r="D9" s="12">
        <f>SUM(D4:D8)</f>
      </c>
      <c r="E9" s="12">
        <f>SUM(E4:E8)</f>
      </c>
      <c r="F9" s="12">
        <f>SUM(F4:F8)</f>
      </c>
      <c r="G9" s="12">
        <f>SUM(G4:G8)</f>
      </c>
      <c r="H9" s="12">
        <f>SUM(H4:H8)</f>
      </c>
      <c r="I9" s="12">
        <f>SUM(I4:I8)</f>
      </c>
      <c r="J9" s="12">
        <f>SUM(J4:J8)</f>
      </c>
      <c r="K9" s="12">
        <f>SUM(K4:K8)</f>
      </c>
      <c r="L9" s="12">
        <f>SUM(L4:L8)</f>
      </c>
      <c r="M9" s="12">
        <f>SUM(M4:M8)</f>
      </c>
      <c r="N9" s="12">
        <f>M9</f>
      </c>
    </row>
    <row r="10">
      <c r="A10" t="s" s="4">
        <v>41</v>
      </c>
      <c r="B10" s="8">
        <f>B9-B4</f>
      </c>
      <c r="C10" s="8">
        <f>C9-C4</f>
      </c>
      <c r="D10" s="8">
        <f>D9-D4</f>
      </c>
      <c r="E10" s="8">
        <f>E9-E4</f>
      </c>
      <c r="F10" s="8">
        <f>F9-F4</f>
      </c>
      <c r="G10" s="8">
        <f>G9-G4</f>
      </c>
      <c r="H10" s="8">
        <f>H9-H4</f>
      </c>
      <c r="I10" s="8">
        <f>I9-I4</f>
      </c>
      <c r="J10" s="8">
        <f>J9-J4</f>
      </c>
      <c r="K10" s="8">
        <f>K9-K4</f>
      </c>
      <c r="L10" s="8">
        <f>L9-L4</f>
      </c>
      <c r="M10" s="8">
        <f>M9-M4</f>
      </c>
      <c r="N10" s="8">
        <f>SUM(B10:M10)</f>
      </c>
    </row>
    <row r="11">
      <c r="A11" t="s" s="4">
        <v>42</v>
      </c>
      <c r="B11" s="8">
        <f>B9*12</f>
      </c>
      <c r="C11" s="8">
        <f>C9*12</f>
      </c>
      <c r="D11" s="8">
        <f>D9*12</f>
      </c>
      <c r="E11" s="8">
        <f>E9*12</f>
      </c>
      <c r="F11" s="8">
        <f>F9*12</f>
      </c>
      <c r="G11" s="8">
        <f>G9*12</f>
      </c>
      <c r="H11" s="8">
        <f>H9*12</f>
      </c>
      <c r="I11" s="8">
        <f>I9*12</f>
      </c>
      <c r="J11" s="8">
        <f>J9*12</f>
      </c>
      <c r="K11" s="8">
        <f>K9*12</f>
      </c>
      <c r="L11" s="8">
        <f>L9*12</f>
      </c>
      <c r="M11" s="8">
        <f>M9*12</f>
      </c>
      <c r="N11" s="8">
        <f>M11</f>
      </c>
    </row>
    <row r="12">
      <c r="A12" t="s" s="4">
        <v>43</v>
      </c>
      <c r="B12" s="13">
        <f>(B4+B6+B7+B8)/B4</f>
      </c>
      <c r="C12" s="13">
        <f>(C4+C6+C7+C8)/C4</f>
      </c>
      <c r="D12" s="13">
        <f>(D4+D6+D7+D8)/D4</f>
      </c>
      <c r="E12" s="13">
        <f>(E4+E6+E7+E8)/E4</f>
      </c>
      <c r="F12" s="13">
        <f>(F4+F6+F7+F8)/F4</f>
      </c>
      <c r="G12" s="13">
        <f>(G4+G6+G7+G8)/G4</f>
      </c>
      <c r="H12" s="13">
        <f>(H4+H6+H7+H8)/H4</f>
      </c>
      <c r="I12" s="13">
        <f>(I4+I6+I7+I8)/I4</f>
      </c>
      <c r="J12" s="13">
        <f>(J4+J6+J7+J8)/J4</f>
      </c>
      <c r="K12" s="13">
        <f>(K4+K6+K7+K8)/K4</f>
      </c>
      <c r="L12" s="13">
        <f>(L4+L6+L7+L8)/L4</f>
      </c>
      <c r="M12" s="13">
        <f>(M4+M6+M7+M8)/M4</f>
      </c>
      <c r="N12" s="13"/>
    </row>
    <row r="14">
      <c r="A14" t="s" s="4">
        <v>44</v>
      </c>
      <c r="B14" s="8">
        <f>Assumptions!$C$11</f>
      </c>
      <c r="C14" s="8">
        <f>B17</f>
      </c>
      <c r="D14" s="8">
        <f>C17</f>
      </c>
      <c r="E14" s="8">
        <f>D17</f>
      </c>
      <c r="F14" s="8">
        <f>E17</f>
      </c>
      <c r="G14" s="8">
        <f>F17</f>
      </c>
      <c r="H14" s="8">
        <f>G17</f>
      </c>
      <c r="I14" s="8">
        <f>H17</f>
      </c>
      <c r="J14" s="8">
        <f>I17</f>
      </c>
      <c r="K14" s="8">
        <f>J17</f>
      </c>
      <c r="L14" s="8">
        <f>K17</f>
      </c>
      <c r="M14" s="8">
        <f>L17</f>
      </c>
      <c r="N14" s="8">
        <f>B14</f>
      </c>
    </row>
    <row r="15">
      <c r="A15" t="s" s="9">
        <v>45</v>
      </c>
      <c r="B15" s="8">
        <v>11</v>
      </c>
      <c r="C15" s="8">
        <v>11</v>
      </c>
      <c r="D15" s="8">
        <v>12</v>
      </c>
      <c r="E15" s="8">
        <v>12</v>
      </c>
      <c r="F15" s="8">
        <v>13</v>
      </c>
      <c r="G15" s="8">
        <v>13</v>
      </c>
      <c r="H15" s="8">
        <v>14</v>
      </c>
      <c r="I15" s="8">
        <v>14</v>
      </c>
      <c r="J15" s="8">
        <v>15</v>
      </c>
      <c r="K15" s="8">
        <v>15</v>
      </c>
      <c r="L15" s="8">
        <v>16</v>
      </c>
      <c r="M15" s="8">
        <v>17</v>
      </c>
      <c r="N15" s="8">
        <f>SUM(B15:M15)</f>
      </c>
    </row>
    <row r="16">
      <c r="A16" t="s" s="9">
        <v>46</v>
      </c>
      <c r="B16" s="8">
        <v>4</v>
      </c>
      <c r="C16" s="8">
        <v>4</v>
      </c>
      <c r="D16" s="8">
        <v>4</v>
      </c>
      <c r="E16" s="8">
        <v>5</v>
      </c>
      <c r="F16" s="8">
        <v>4</v>
      </c>
      <c r="G16" s="8">
        <v>5</v>
      </c>
      <c r="H16" s="8">
        <v>5</v>
      </c>
      <c r="I16" s="8">
        <v>5</v>
      </c>
      <c r="J16" s="8">
        <v>5</v>
      </c>
      <c r="K16" s="8">
        <v>6</v>
      </c>
      <c r="L16" s="8">
        <v>5</v>
      </c>
      <c r="M16" s="8">
        <v>6</v>
      </c>
      <c r="N16" s="8">
        <f>SUM(B16:M16)</f>
      </c>
    </row>
    <row r="17">
      <c r="A17" t="s" s="11">
        <v>47</v>
      </c>
      <c r="B17" s="14">
        <f>B14+B15-B16</f>
      </c>
      <c r="C17" s="14">
        <f>C14+C15-C16</f>
      </c>
      <c r="D17" s="14">
        <f>D14+D15-D16</f>
      </c>
      <c r="E17" s="14">
        <f>E14+E15-E16</f>
      </c>
      <c r="F17" s="14">
        <f>F14+F15-F16</f>
      </c>
      <c r="G17" s="14">
        <f>G14+G15-G16</f>
      </c>
      <c r="H17" s="14">
        <f>H14+H15-H16</f>
      </c>
      <c r="I17" s="14">
        <f>I14+I15-I16</f>
      </c>
      <c r="J17" s="14">
        <f>J14+J15-J16</f>
      </c>
      <c r="K17" s="14">
        <f>K14+K15-K16</f>
      </c>
      <c r="L17" s="14">
        <f>L14+L15-L16</f>
      </c>
      <c r="M17" s="14">
        <f>M14+M15-M16</f>
      </c>
      <c r="N17" s="14">
        <f>M17</f>
      </c>
    </row>
    <row r="18">
      <c r="A18" t="s" s="4">
        <v>48</v>
      </c>
      <c r="B18" s="15">
        <f>B9/B17</f>
      </c>
      <c r="C18" s="15">
        <f>C9/C17</f>
      </c>
      <c r="D18" s="15">
        <f>D9/D17</f>
      </c>
      <c r="E18" s="15">
        <f>E9/E17</f>
      </c>
      <c r="F18" s="15">
        <f>F9/F17</f>
      </c>
      <c r="G18" s="15">
        <f>G9/G17</f>
      </c>
      <c r="H18" s="15">
        <f>H9/H17</f>
      </c>
      <c r="I18" s="15">
        <f>I9/I17</f>
      </c>
      <c r="J18" s="15">
        <f>J9/J17</f>
      </c>
      <c r="K18" s="15">
        <f>K9/K17</f>
      </c>
      <c r="L18" s="15">
        <f>L9/L17</f>
      </c>
      <c r="M18" s="15">
        <f>M9/M17</f>
      </c>
      <c r="N18" s="15"/>
    </row>
  </sheetData>
  <mergeCells count="2">
    <mergeCell ref="A1:N1"/>
    <mergeCell ref="A2:N2"/>
  </mergeCells>
  <conditionalFormatting sqref="B10:M10">
    <cfRule type="dataBar" priority="1">
      <dataBar>
        <cfvo type="min"/>
        <cfvo type="max"/>
        <color rgb="FF5FA8A0"/>
      </dataBar>
    </cfRule>
  </conditionalFormatting>
  <conditionalFormatting sqref="B12:M12">
    <cfRule type="cellIs" dxfId="0" priority="2" operator="lessThan">
      <formula>1</formula>
    </cfRule>
  </conditionalFormatting>
  <pageSetup orientation="landscape" fitToWidth="1" fitToHeight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"/>
  <sheetViews>
    <sheetView workbookViewId="0">
      <pane ySplit="3" topLeftCell="A4" activePane="bottomLeft" state="frozen"/>
      <selection pane="bottomLeft" activeCell="A4" sqref="A4"/>
    </sheetView>
  </sheetViews>
  <sheetFormatPr defaultRowHeight="28.39242857142857" defaultColWidth="8.43"/>
  <cols>
    <col min="1" max="1" width="26" customWidth="1"/>
    <col min="2" max="5" width="13" customWidth="1"/>
  </cols>
  <sheetData>
    <row r="1" ht="37.85657142857143" customHeight="1">
      <c r="A1" t="s" s="1">
        <v>49</v>
      </c>
    </row>
    <row r="3">
      <c r="A3" t="s" s="3">
        <v>50</v>
      </c>
      <c r="B3" t="s" s="3">
        <v>51</v>
      </c>
      <c r="C3" t="s" s="3">
        <v>52</v>
      </c>
      <c r="D3" t="s" s="3">
        <v>53</v>
      </c>
      <c r="E3" t="s" s="3">
        <v>54</v>
      </c>
    </row>
    <row r="4">
      <c r="A4" t="s" s="4">
        <v>55</v>
      </c>
      <c r="B4" s="8">
        <f>'MRR Waterfall'!D11</f>
      </c>
      <c r="C4" s="8">
        <f>'MRR Waterfall'!G11</f>
      </c>
      <c r="D4" s="8">
        <f>'MRR Waterfall'!J11</f>
      </c>
      <c r="E4" s="8">
        <f>'MRR Waterfall'!M11</f>
      </c>
    </row>
    <row r="5">
      <c r="A5" t="s" s="4">
        <v>56</v>
      </c>
      <c r="B5" s="8">
        <f>SUM('MRR Waterfall'!B10:D10)</f>
      </c>
      <c r="C5" s="8">
        <f>SUM('MRR Waterfall'!E10:G10)</f>
      </c>
      <c r="D5" s="8">
        <f>SUM('MRR Waterfall'!H10:J10)</f>
      </c>
      <c r="E5" s="8">
        <f>SUM('MRR Waterfall'!K10:M10)</f>
      </c>
    </row>
    <row r="6">
      <c r="A6" t="s" s="4">
        <v>47</v>
      </c>
      <c r="B6" s="8">
        <f>'MRR Waterfall'!D17</f>
      </c>
      <c r="C6" s="8">
        <f>'MRR Waterfall'!G17</f>
      </c>
      <c r="D6" s="8">
        <f>'MRR Waterfall'!J17</f>
      </c>
      <c r="E6" s="8">
        <f>'MRR Waterfall'!M17</f>
      </c>
    </row>
    <row r="7">
      <c r="A7" t="s" s="4">
        <v>57</v>
      </c>
      <c r="B7" s="15">
        <f>'MRR Waterfall'!D18</f>
      </c>
      <c r="C7" s="15">
        <f>'MRR Waterfall'!G18</f>
      </c>
      <c r="D7" s="15">
        <f>'MRR Waterfall'!J18</f>
      </c>
      <c r="E7" s="15">
        <f>'MRR Waterfall'!M18</f>
      </c>
    </row>
    <row r="9">
      <c r="A9" t="s" s="4">
        <v>58</v>
      </c>
      <c r="B9" s="13">
        <f>E4/(Assumptions!$C$5*12)-1</f>
      </c>
    </row>
  </sheetData>
  <pageSetup paperSize="11" orientation="landscape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PaperJSX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Assumptions</vt:lpstr>
      <vt:lpstr>MRR Waterfall</vt:lpstr>
      <vt:lpstr>Quarterly Summary</vt:lpstr>
    </vt:vector>
  </TitlesOfParts>
  <Company>Relay CX, Inc.</Company>
  <LinksUpToDate>false</LinksUpToDate>
  <SharedDoc>false</SharedDoc>
  <HyperlinksChanged>false</HyperlinksChanged>
  <AppVersion>16.0000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Relay CX — FY2026 ARR Model</dc:title>
  <dc:creator>Finance</dc:creator>
  <cp:lastModifiedBy>Finance</cp:lastModifiedBy>
  <dc:description>Board plan, January lock</dc:description>
  <dcterms:created xsi:type="dcterms:W3CDTF">2026-01-01T00:00:00Z</dcterms:created>
  <dcterms:modified xsi:type="dcterms:W3CDTF">2026-01-01T00:00:00Z</dcterms:modified>
</cp:coreProperties>
</file>